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 ДО\"/>
    </mc:Choice>
  </mc:AlternateContent>
  <xr:revisionPtr revIDLastSave="0" documentId="13_ncr:1_{9A6441F5-5D7A-4BC9-AB4E-560BC6B1DE02}" xr6:coauthVersionLast="47" xr6:coauthVersionMax="47" xr10:uidLastSave="{00000000-0000-0000-0000-000000000000}"/>
  <bookViews>
    <workbookView xWindow="-120" yWindow="-120" windowWidth="29040" windowHeight="15840" tabRatio="922" activeTab="9" xr2:uid="{00000000-000D-0000-FFFF-FFFF00000000}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P_7">'Титульный лист'!$CJ$38</definedName>
    <definedName name="R_1">'Раздел 9'!$P$45</definedName>
    <definedName name="R_2">'Раздел 9'!$S$45</definedName>
    <definedName name="R_3">'Раздел 9'!$P$48</definedName>
    <definedName name="R_4">'Раздел 9'!$Y$48</definedName>
    <definedName name="R_5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441" i="12" l="1"/>
  <c r="E441" i="12" s="1"/>
  <c r="H438" i="12"/>
  <c r="E438" i="12" s="1"/>
  <c r="H450" i="12"/>
  <c r="E450" i="12" s="1"/>
  <c r="H411" i="12"/>
  <c r="E411" i="12" s="1"/>
  <c r="H123" i="12"/>
  <c r="E123" i="12" s="1"/>
  <c r="H114" i="12"/>
  <c r="E114" i="12" s="1"/>
  <c r="H105" i="12"/>
  <c r="E105" i="12" s="1"/>
  <c r="H14" i="12"/>
  <c r="E14" i="12" s="1"/>
  <c r="H3" i="12" l="1"/>
  <c r="E3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</author>
  </authors>
  <commentList>
    <comment ref="S48" authorId="0" shapeId="0" xr:uid="{00000000-0006-0000-0900-000001000000}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<sst xmlns="http://schemas.openxmlformats.org/spreadsheetml/2006/main" count="776" uniqueCount="737">
  <si>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</si>
  <si>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</si>
  <si>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</si>
  <si>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</si>
  <si>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</si>
  <si>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</si>
  <si>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</si>
  <si>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</si>
  <si>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</si>
  <si>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</si>
  <si>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</si>
  <si>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</si>
  <si>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</si>
  <si>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</si>
  <si>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</si>
  <si>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</si>
  <si>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</si>
  <si>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</si>
  <si>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</si>
  <si>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</si>
  <si>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</si>
  <si>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</si>
  <si>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</si>
  <si>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</si>
  <si>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</si>
  <si>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</si>
  <si>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</si>
  <si>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</si>
  <si>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</si>
  <si>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</si>
  <si>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</si>
  <si>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</si>
  <si>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</si>
  <si>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</si>
  <si>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</si>
  <si>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</si>
  <si>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</si>
  <si>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</si>
  <si>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</si>
  <si>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</si>
  <si>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</si>
  <si>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</si>
  <si>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</si>
  <si>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</si>
  <si>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</si>
  <si>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</si>
  <si>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</si>
  <si>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</si>
  <si>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</si>
  <si>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</si>
  <si>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</si>
  <si>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</si>
  <si>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</si>
  <si>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</si>
  <si>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</si>
  <si>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</si>
  <si>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</si>
  <si>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</si>
  <si>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</si>
  <si>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</si>
  <si>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</si>
  <si>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</si>
  <si>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</si>
  <si>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</si>
  <si>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</si>
  <si>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</si>
  <si>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</si>
  <si>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</si>
  <si>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</si>
  <si>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</si>
  <si>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</si>
  <si>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</si>
  <si>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</si>
  <si>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</si>
  <si>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</si>
  <si>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</si>
  <si>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</si>
  <si>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</si>
  <si>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</si>
  <si>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</si>
  <si>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</si>
  <si>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</si>
  <si>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</si>
  <si>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</si>
  <si>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</si>
  <si>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</si>
  <si>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</si>
  <si>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</si>
  <si>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</si>
  <si>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</si>
  <si>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</si>
  <si>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</si>
  <si>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</si>
  <si>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</si>
  <si>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</si>
  <si>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</si>
  <si>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</si>
  <si>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</si>
  <si>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</si>
  <si>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</si>
  <si>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</si>
  <si>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</si>
  <si>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</si>
  <si>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</si>
  <si>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</si>
  <si>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</si>
  <si>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</si>
  <si>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</si>
  <si>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</si>
  <si>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</si>
  <si>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</si>
  <si>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</si>
  <si>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</si>
  <si>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</si>
  <si>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</si>
  <si>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</si>
  <si>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</si>
  <si>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</si>
  <si>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</si>
  <si>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</si>
  <si>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</si>
  <si>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</si>
  <si>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</si>
  <si>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</si>
  <si>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</si>
  <si>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</si>
  <si>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</si>
  <si>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</si>
  <si>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</si>
  <si>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</si>
  <si>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</si>
  <si>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</si>
  <si>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</si>
  <si>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</si>
  <si>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</si>
  <si>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</si>
  <si>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</si>
  <si>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</si>
  <si>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</si>
  <si>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</si>
  <si>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</si>
  <si>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</si>
  <si>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</si>
  <si>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</si>
  <si>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</si>
  <si>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</si>
  <si>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</si>
  <si>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</si>
  <si>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</si>
  <si>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</si>
  <si>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</si>
  <si>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</si>
  <si>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</si>
  <si>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</si>
  <si>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</si>
  <si>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</si>
  <si>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</si>
  <si>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</si>
  <si>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</si>
  <si>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</si>
  <si>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</si>
  <si>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</si>
  <si>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</si>
  <si>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</si>
  <si>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</si>
  <si>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</si>
  <si>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</si>
  <si>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</si>
  <si>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</si>
  <si>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</si>
  <si>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</si>
  <si>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</si>
  <si>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</si>
  <si>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</si>
  <si>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</si>
  <si>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</si>
  <si>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</si>
  <si>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</si>
  <si>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</si>
  <si>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</si>
  <si>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</si>
  <si>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</si>
  <si>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</si>
  <si>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</si>
  <si>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</si>
  <si>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</si>
  <si>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</si>
  <si>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</si>
  <si>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</si>
  <si>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</si>
  <si>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</si>
  <si>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</si>
  <si>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</si>
  <si>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</si>
  <si>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</si>
  <si>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</si>
  <si>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</si>
  <si>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</si>
  <si>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</si>
  <si>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</si>
  <si>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</si>
  <si>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</si>
  <si>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</si>
  <si>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</si>
  <si>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</si>
  <si>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</si>
  <si>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</si>
  <si>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</si>
  <si>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</si>
  <si>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</si>
  <si>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</si>
  <si>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</si>
  <si>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</si>
  <si>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</si>
  <si>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</si>
  <si>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</si>
  <si>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</si>
  <si>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</si>
  <si>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</si>
  <si>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</si>
  <si>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</si>
  <si>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</si>
  <si>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</si>
  <si>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</si>
  <si>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</si>
  <si>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</si>
  <si>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</si>
  <si>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</si>
  <si>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</si>
  <si>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</si>
  <si>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</si>
  <si>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</si>
  <si>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</si>
  <si>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</si>
  <si>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</si>
  <si>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</si>
  <si>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</si>
  <si>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</si>
  <si>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</si>
  <si>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</si>
  <si>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</si>
  <si>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</si>
  <si>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</si>
  <si>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</si>
  <si>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</si>
  <si>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</si>
  <si>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</si>
  <si>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</si>
  <si>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</si>
  <si>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</si>
  <si>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</si>
  <si>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</si>
  <si>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</si>
  <si>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</si>
  <si>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</si>
  <si>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</si>
  <si>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</si>
  <si>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</si>
  <si>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</si>
  <si>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</si>
  <si>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</si>
  <si>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</si>
  <si>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</si>
  <si>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</si>
  <si>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</si>
  <si>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</si>
  <si>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</si>
  <si>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</si>
  <si>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</si>
  <si>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</si>
  <si>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</si>
  <si>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</si>
  <si>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</si>
  <si>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</si>
  <si>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</si>
  <si>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</si>
  <si>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</si>
  <si>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</si>
  <si>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</si>
  <si>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</si>
  <si>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</si>
  <si>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</si>
  <si>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</si>
  <si>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</si>
  <si>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</si>
  <si>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</si>
  <si>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</si>
  <si>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</si>
  <si>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</si>
  <si>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</si>
  <si>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</si>
  <si>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</si>
  <si>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</si>
  <si>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</si>
  <si>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</si>
  <si>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</si>
  <si>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</si>
  <si>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</si>
  <si>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</si>
  <si>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</si>
  <si>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</si>
  <si>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</si>
  <si>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</si>
  <si>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</si>
  <si>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</si>
  <si>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</si>
  <si>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</si>
  <si>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</si>
  <si>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</si>
  <si>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</si>
  <si>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</si>
  <si>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</si>
  <si>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</si>
  <si>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</si>
  <si>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</si>
  <si>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</si>
  <si>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</si>
  <si>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</si>
  <si>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</si>
  <si>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</si>
  <si>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</si>
  <si>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</si>
  <si>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</si>
  <si>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</si>
  <si>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</si>
  <si>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</si>
  <si>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</si>
  <si>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</si>
  <si>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</si>
  <si>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</si>
  <si>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</si>
  <si>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</si>
  <si>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</si>
  <si>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</si>
  <si>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</si>
  <si>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</si>
  <si>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</si>
  <si>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</si>
  <si>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</si>
  <si>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</si>
  <si>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</si>
  <si>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</si>
  <si>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</si>
  <si>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</si>
  <si>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</si>
  <si>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</si>
  <si>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</si>
  <si>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</si>
  <si>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</si>
  <si>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</si>
  <si>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</si>
  <si>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</si>
  <si>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</si>
  <si>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</si>
  <si>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</si>
  <si>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</si>
  <si>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</si>
  <si>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</si>
  <si>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</si>
  <si>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</si>
  <si>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</si>
  <si>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</si>
  <si>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</si>
  <si>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</si>
  <si>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</si>
  <si>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</si>
  <si>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</si>
  <si>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</si>
  <si>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</si>
  <si>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</si>
  <si>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</si>
  <si>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</si>
  <si>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</si>
  <si>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</si>
  <si>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</si>
  <si>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</si>
  <si>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</si>
  <si>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</si>
  <si>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</si>
  <si>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</si>
  <si>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</si>
  <si>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</si>
  <si>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</si>
  <si>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</si>
  <si>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</si>
  <si>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</si>
  <si>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</si>
  <si>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</si>
  <si>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</si>
  <si>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</si>
  <si>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</si>
  <si>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</si>
  <si>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</si>
  <si>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</si>
  <si>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</si>
  <si>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</si>
  <si>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</si>
  <si>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</si>
  <si>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</si>
  <si>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</si>
  <si>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</si>
  <si>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</si>
  <si>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</si>
  <si>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</si>
  <si>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</si>
  <si>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</si>
  <si>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</si>
  <si>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</si>
  <si>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</si>
  <si>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</si>
  <si>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</si>
  <si>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</si>
  <si>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</si>
  <si>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</si>
  <si>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</si>
  <si>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</si>
  <si>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</si>
  <si>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</si>
  <si>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</si>
  <si>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</si>
  <si>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</si>
  <si>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</si>
  <si>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</si>
  <si>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</si>
  <si>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</si>
  <si>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</si>
  <si>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</si>
  <si>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</si>
  <si>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</si>
  <si>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</si>
  <si>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</si>
  <si>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</si>
  <si>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</si>
  <si>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</si>
  <si>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</si>
  <si>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</si>
  <si>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</si>
  <si>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</si>
  <si>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</si>
  <si>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</si>
  <si>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</si>
  <si>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</si>
  <si>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</si>
  <si>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</si>
  <si>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</si>
  <si>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</si>
  <si>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</si>
  <si>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</si>
  <si>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</si>
  <si>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</si>
  <si>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</si>
  <si>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</si>
  <si>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</si>
  <si>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</si>
  <si>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</si>
  <si>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</si>
  <si>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</si>
  <si>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</si>
  <si>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</si>
  <si>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</si>
  <si>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</si>
  <si>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</si>
  <si>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</si>
  <si>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</si>
  <si>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</si>
  <si>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</si>
  <si>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</si>
  <si>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</si>
  <si>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</si>
  <si>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</si>
  <si>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</si>
  <si>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</si>
  <si>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</si>
  <si>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</si>
  <si>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</si>
  <si>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</si>
  <si>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</si>
  <si>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</si>
  <si>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</si>
  <si>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</si>
  <si>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</si>
  <si>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</si>
  <si>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</si>
  <si>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</si>
  <si>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</si>
  <si>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</si>
  <si>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</si>
  <si>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</si>
  <si>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</si>
  <si>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</si>
  <si>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</si>
  <si>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</si>
  <si>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</si>
  <si>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</si>
  <si>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</si>
  <si>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</si>
  <si>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</si>
  <si>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</si>
  <si>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</si>
  <si>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</si>
  <si>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</si>
  <si>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</si>
  <si>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</si>
  <si>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</si>
  <si>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</si>
  <si>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</si>
  <si>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</si>
  <si>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</si>
  <si>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</si>
  <si>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</si>
  <si>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</si>
  <si>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</si>
  <si>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</si>
  <si>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</si>
  <si>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</si>
  <si>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</si>
  <si>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</si>
  <si>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</si>
  <si>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</si>
  <si>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</si>
  <si>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</si>
  <si>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</si>
  <si>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</si>
  <si>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</si>
  <si>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</si>
  <si>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</si>
  <si>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</si>
  <si>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</si>
  <si>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</si>
  <si>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</si>
  <si>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</si>
  <si>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</si>
  <si>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</si>
  <si>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</si>
  <si>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</si>
  <si>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</si>
  <si>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</si>
  <si>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</si>
  <si>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</si>
  <si>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</si>
  <si>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</si>
  <si>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</si>
  <si>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</si>
  <si>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</si>
  <si>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</si>
  <si>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</si>
  <si>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</si>
  <si>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</si>
  <si>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</si>
  <si>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</si>
  <si>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</si>
  <si>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</si>
  <si>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</si>
  <si>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</si>
  <si>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</si>
  <si>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</si>
  <si>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</si>
  <si>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</si>
  <si>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</si>
  <si>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</si>
  <si>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</si>
  <si>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</si>
  <si>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</si>
  <si>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</si>
  <si>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</si>
  <si>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</si>
  <si>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</si>
  <si>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</si>
  <si>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</si>
  <si>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</si>
  <si>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</si>
  <si>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</si>
  <si>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</si>
  <si>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</si>
  <si>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</si>
  <si>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</si>
  <si>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</si>
  <si>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</si>
  <si>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</si>
  <si>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</si>
  <si>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</si>
  <si>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</si>
  <si>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</si>
  <si>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</si>
  <si>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</si>
  <si>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</si>
  <si>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</si>
  <si>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</si>
  <si>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</si>
  <si>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</si>
  <si>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</si>
  <si>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</si>
  <si>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</si>
  <si>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</si>
  <si>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</si>
  <si>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</si>
  <si>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</si>
  <si>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</si>
  <si>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</si>
  <si>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</si>
  <si>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</si>
  <si>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</si>
  <si>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</si>
  <si>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</si>
  <si>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</si>
  <si>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</si>
  <si>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</si>
  <si>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</si>
  <si>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</si>
  <si>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</si>
  <si>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</si>
  <si>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</si>
  <si>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</si>
  <si>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</si>
  <si>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</si>
  <si>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</si>
  <si>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</si>
  <si>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</si>
  <si>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</si>
  <si>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</si>
  <si>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</si>
  <si>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</si>
  <si>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</si>
  <si>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</si>
  <si>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</si>
  <si>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</si>
  <si>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</si>
  <si>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</si>
  <si>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</si>
  <si>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</si>
  <si>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</si>
  <si>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</si>
  <si>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</si>
  <si>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</si>
  <si>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</si>
  <si>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</si>
  <si>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</si>
  <si>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</si>
  <si>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</si>
  <si>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</si>
  <si>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</si>
  <si>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</si>
  <si>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</si>
  <si>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</si>
  <si>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</si>
  <si>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</si>
  <si>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</si>
  <si>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</si>
  <si>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</si>
  <si>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</si>
  <si>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</si>
  <si>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</si>
  <si>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</si>
  <si>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</si>
  <si>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</si>
  <si>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</si>
  <si>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</si>
  <si>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</si>
  <si>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</si>
  <si>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</si>
  <si>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</si>
  <si>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</si>
  <si>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</si>
  <si>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</si>
  <si>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</si>
  <si>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</si>
  <si>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</si>
  <si>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</si>
  <si>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</si>
  <si>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</si>
  <si>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</si>
  <si>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</si>
  <si>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</si>
  <si>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</si>
  <si>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</si>
  <si>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</si>
  <si>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</si>
  <si>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</si>
  <si>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</si>
  <si>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</si>
  <si>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</si>
  <si>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</si>
  <si>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</si>
  <si>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</si>
  <si>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</si>
  <si>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</si>
  <si>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</si>
  <si>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</si>
  <si>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</si>
  <si>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</si>
  <si>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</si>
  <si>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</si>
  <si>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</si>
  <si>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</si>
  <si>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</si>
  <si>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</si>
  <si>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</si>
  <si>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</si>
  <si>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</si>
  <si>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</si>
  <si>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</si>
  <si>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</si>
  <si>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</si>
  <si>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</si>
  <si>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</si>
  <si>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</si>
  <si>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</si>
  <si>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</si>
  <si>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</si>
  <si>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</si>
  <si>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</si>
  <si>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</si>
  <si>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</si>
  <si>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</si>
  <si>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</si>
  <si>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</si>
  <si>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</si>
  <si>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</si>
  <si>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</si>
  <si>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</si>
  <si>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</si>
  <si>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</si>
  <si>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</si>
  <si>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</si>
  <si>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</si>
  <si>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</si>
  <si>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</si>
  <si>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</si>
  <si>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</si>
  <si>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</si>
  <si>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</si>
  <si>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</si>
  <si>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МБУ ДО "Детско-юношеский центр Светлогорского ГО"</t>
  </si>
  <si>
    <t>238560, Калининградская область, г. Светлогорск, пр. Калининградский, д. 37</t>
  </si>
  <si>
    <t>директор</t>
  </si>
  <si>
    <t>Косарева Олеся Фёдоровна</t>
  </si>
  <si>
    <t>8(40153)-2-14-44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</si>
</sst>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\(00\)"/>
    <numFmt numFmtId="166" formatCode="[$-F800]dddd\,\ mmmm\ dd\,\ yyyy"/>
    <numFmt numFmtId="167" formatCode="0000000"/>
  </numFmts>
  <fonts count="16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color indexed="9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15" fillId="6" borderId="0" xfId="0" applyFont="1" applyFill="1" applyProtection="1">
      <protection locked="0"/>
    </xf>
    <xf numFmtId="0" fontId="9" fillId="6" borderId="0" xfId="0" applyFont="1" applyFill="1" applyProtection="1"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Admin\AppData\Local\Temp\_69G0UYC7R\_69G0UYC84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Admin\AppData\Local\Temp\_69G0UYC7P\_69G0UYC7Q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DC00330-95A4-408B-ABBD-DBF8993320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673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79CE601-CA07-4DD3-9FEB-9CE4C58FB7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705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J38"/>
  <sheetViews>
    <sheetView showGridLines="0" topLeftCell="A21" workbookViewId="0">
      <selection activeCell="V38" sqref="V38:AQ38"/>
    </sheetView>
  </sheetViews>
  <sheetFormatPr defaultRowHeight="12.75" x14ac:dyDescent="0.2"/>
  <cols>
    <col min="1" max="87" width="2" style="27" customWidth="1"/>
    <col min="88" max="88" width="1.83203125" style="35" hidden="1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89" t="s">
        <v>444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1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17" t="s">
        <v>445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9"/>
    </row>
    <row r="16" spans="1:87" ht="15" customHeight="1" thickBot="1" x14ac:dyDescent="0.25"/>
    <row r="17" spans="1:87" ht="15" customHeight="1" thickBot="1" x14ac:dyDescent="0.25">
      <c r="H17" s="103" t="s">
        <v>540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6"/>
    </row>
    <row r="18" spans="1:87" ht="20.100000000000001" customHeight="1" thickBot="1" x14ac:dyDescent="0.25"/>
    <row r="19" spans="1:87" ht="15" customHeight="1" x14ac:dyDescent="0.2">
      <c r="K19" s="120" t="s">
        <v>457</v>
      </c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2"/>
    </row>
    <row r="20" spans="1:87" ht="15" customHeight="1" thickBot="1" x14ac:dyDescent="0.25">
      <c r="K20" s="123" t="s">
        <v>446</v>
      </c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92">
        <v>2021</v>
      </c>
      <c r="AR20" s="92"/>
      <c r="AS20" s="92"/>
      <c r="AT20" s="125" t="s">
        <v>447</v>
      </c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6"/>
    </row>
    <row r="21" spans="1:87" ht="20.100000000000001" customHeight="1" thickBot="1" x14ac:dyDescent="0.25"/>
    <row r="22" spans="1:87" ht="15.75" customHeight="1" thickBot="1" x14ac:dyDescent="0.25">
      <c r="A22" s="100" t="s">
        <v>448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2"/>
      <c r="AY22" s="103" t="s">
        <v>449</v>
      </c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5"/>
      <c r="BP22" s="35"/>
      <c r="BR22" s="112" t="s">
        <v>456</v>
      </c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4"/>
    </row>
    <row r="23" spans="1:87" ht="15" customHeight="1" x14ac:dyDescent="0.2">
      <c r="A23" s="106" t="s">
        <v>512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8"/>
      <c r="AY23" s="109" t="s">
        <v>511</v>
      </c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1"/>
      <c r="BO23" s="99" t="s">
        <v>539</v>
      </c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</row>
    <row r="24" spans="1:87" ht="39.950000000000003" customHeight="1" x14ac:dyDescent="0.2">
      <c r="A24" s="93" t="s">
        <v>513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5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</row>
    <row r="25" spans="1:87" ht="15" customHeight="1" x14ac:dyDescent="0.2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8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</row>
    <row r="26" spans="1:87" ht="15.75" thickBot="1" x14ac:dyDescent="0.25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8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</row>
    <row r="27" spans="1:87" ht="15" customHeight="1" thickBot="1" x14ac:dyDescent="0.25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9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03" t="s">
        <v>450</v>
      </c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6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33" t="s">
        <v>451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40" t="s">
        <v>732</v>
      </c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1"/>
    </row>
    <row r="30" spans="1:87" customFormat="1" ht="15.95" customHeight="1" thickBot="1" x14ac:dyDescent="0.25">
      <c r="A30" s="133" t="s">
        <v>452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50"/>
      <c r="W30" s="150"/>
      <c r="X30" s="138" t="s">
        <v>733</v>
      </c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9"/>
    </row>
    <row r="31" spans="1:87" customFormat="1" ht="15.95" customHeight="1" thickBot="1" x14ac:dyDescent="0.25">
      <c r="A31" s="109" t="s">
        <v>453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42" t="s">
        <v>454</v>
      </c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4"/>
    </row>
    <row r="32" spans="1:87" customFormat="1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45" t="s">
        <v>455</v>
      </c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146"/>
      <c r="AR32" s="109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1"/>
      <c r="BN32" s="109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1"/>
    </row>
    <row r="33" spans="1:88" customFormat="1" x14ac:dyDescent="0.2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45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146"/>
      <c r="AR33" s="109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1"/>
      <c r="BN33" s="109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1"/>
    </row>
    <row r="34" spans="1:88" customFormat="1" x14ac:dyDescent="0.2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45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146"/>
      <c r="AR34" s="109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1"/>
      <c r="BN34" s="109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1"/>
    </row>
    <row r="35" spans="1:88" customFormat="1" x14ac:dyDescent="0.2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45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146"/>
      <c r="AR35" s="109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1"/>
      <c r="BN35" s="109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1"/>
    </row>
    <row r="36" spans="1:88" customFormat="1" x14ac:dyDescent="0.2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45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146"/>
      <c r="AR36" s="109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1"/>
      <c r="BN36" s="147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9"/>
    </row>
    <row r="37" spans="1:88" customFormat="1" ht="13.5" thickBot="1" x14ac:dyDescent="0.25">
      <c r="A37" s="130">
        <v>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2"/>
      <c r="V37" s="130">
        <v>2</v>
      </c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2"/>
      <c r="AR37" s="130">
        <v>3</v>
      </c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2"/>
      <c r="BN37" s="130">
        <v>4</v>
      </c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2"/>
    </row>
    <row r="38" spans="1:88" customFormat="1" ht="15" customHeight="1" thickBot="1" x14ac:dyDescent="0.25">
      <c r="A38" s="151">
        <v>609537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3"/>
      <c r="V38" s="135">
        <v>32763646</v>
      </c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7"/>
      <c r="AR38" s="135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7"/>
      <c r="BN38" s="135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7"/>
      <c r="CJ38" s="87"/>
    </row>
  </sheetData>
  <sheetProtection algorithmName="SHA-512" hashValue="HJJAV/wKEHB9RWZXZHmBDL4W8cvIwSptkNfcq1zTbyjTPGO4mbENbzwyD3gxpIZ2d5c293zFRpTiIWinI6QvOA==" saltValue="lhyohXav7kgHqWIOb280rQ==" spinCount="100000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  <mergeCell ref="A27:AX27"/>
    <mergeCell ref="BS27:CE27"/>
    <mergeCell ref="BN37:CI37"/>
    <mergeCell ref="AR37:BM37"/>
    <mergeCell ref="A31:U36"/>
    <mergeCell ref="A29:W29"/>
    <mergeCell ref="V37:AQ37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 xr:uid="{00000000-0002-0000-0000-000000000000}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>
    <pageSetUpPr fitToPage="1"/>
  </sheetPr>
  <dimension ref="A1:Y49"/>
  <sheetViews>
    <sheetView tabSelected="1" topLeftCell="A17" workbookViewId="0">
      <selection activeCell="Q40" sqref="Q40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  <col min="25" max="25" width="0" hidden="1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4" t="s">
        <v>529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</row>
    <row r="18" spans="1:17" x14ac:dyDescent="0.2">
      <c r="A18" s="155" t="s">
        <v>427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63.75" x14ac:dyDescent="0.2">
      <c r="A19" s="1" t="s">
        <v>313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428</v>
      </c>
      <c r="Q19" s="1" t="s">
        <v>429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530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11523</v>
      </c>
      <c r="Q21" s="66">
        <v>791</v>
      </c>
    </row>
    <row r="22" spans="1:17" ht="15.75" x14ac:dyDescent="0.25">
      <c r="A22" s="3" t="s">
        <v>430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8203</v>
      </c>
      <c r="Q22" s="66">
        <v>0</v>
      </c>
    </row>
    <row r="23" spans="1:17" ht="15.75" x14ac:dyDescent="0.25">
      <c r="A23" s="3" t="s">
        <v>458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6287</v>
      </c>
      <c r="Q23" s="66">
        <v>0</v>
      </c>
    </row>
    <row r="24" spans="1:17" ht="25.5" x14ac:dyDescent="0.25">
      <c r="A24" s="7" t="s">
        <v>459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1278</v>
      </c>
      <c r="Q24" s="66">
        <v>0</v>
      </c>
    </row>
    <row r="25" spans="1:17" ht="15.75" x14ac:dyDescent="0.25">
      <c r="A25" s="7" t="s">
        <v>460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4293</v>
      </c>
      <c r="Q25" s="66">
        <v>0</v>
      </c>
    </row>
    <row r="26" spans="1:17" ht="15.75" x14ac:dyDescent="0.25">
      <c r="A26" s="7" t="s">
        <v>461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 x14ac:dyDescent="0.25">
      <c r="A27" s="7" t="s">
        <v>462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 x14ac:dyDescent="0.25">
      <c r="A28" s="7" t="s">
        <v>463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716</v>
      </c>
      <c r="Q28" s="66">
        <v>0</v>
      </c>
    </row>
    <row r="29" spans="1:17" ht="15.75" x14ac:dyDescent="0.25">
      <c r="A29" s="3" t="s">
        <v>464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18</v>
      </c>
      <c r="Q29" s="66">
        <v>0</v>
      </c>
    </row>
    <row r="30" spans="1:17" ht="15.75" x14ac:dyDescent="0.25">
      <c r="A30" s="3" t="s">
        <v>465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1898</v>
      </c>
      <c r="Q30" s="66">
        <v>0</v>
      </c>
    </row>
    <row r="31" spans="1:17" ht="15.75" x14ac:dyDescent="0.25">
      <c r="A31" s="3" t="s">
        <v>431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3175</v>
      </c>
      <c r="Q31" s="66">
        <v>791</v>
      </c>
    </row>
    <row r="32" spans="1:17" ht="15.75" x14ac:dyDescent="0.25">
      <c r="A32" s="3" t="s">
        <v>435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33</v>
      </c>
      <c r="Q32" s="66">
        <v>0</v>
      </c>
    </row>
    <row r="33" spans="1:25" ht="15.75" x14ac:dyDescent="0.25">
      <c r="A33" s="3" t="s">
        <v>436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25" ht="15.75" x14ac:dyDescent="0.25">
      <c r="A34" s="3" t="s">
        <v>437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471</v>
      </c>
      <c r="Q34" s="66">
        <v>710</v>
      </c>
    </row>
    <row r="35" spans="1:25" ht="15.75" x14ac:dyDescent="0.25">
      <c r="A35" s="3" t="s">
        <v>438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12</v>
      </c>
      <c r="Q35" s="66">
        <v>0</v>
      </c>
    </row>
    <row r="36" spans="1:25" ht="15.75" x14ac:dyDescent="0.25">
      <c r="A36" s="3" t="s">
        <v>439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121</v>
      </c>
      <c r="Q36" s="66">
        <v>0</v>
      </c>
    </row>
    <row r="37" spans="1:25" ht="15.75" x14ac:dyDescent="0.25">
      <c r="A37" s="3" t="s">
        <v>440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2538</v>
      </c>
      <c r="Q37" s="66">
        <v>81</v>
      </c>
    </row>
    <row r="38" spans="1:25" ht="15.75" x14ac:dyDescent="0.25">
      <c r="A38" s="3" t="s">
        <v>432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130</v>
      </c>
      <c r="Q38" s="66">
        <v>0</v>
      </c>
    </row>
    <row r="39" spans="1:25" ht="15.75" x14ac:dyDescent="0.25">
      <c r="A39" s="3" t="s">
        <v>433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15</v>
      </c>
      <c r="Q39" s="66">
        <v>0</v>
      </c>
    </row>
    <row r="40" spans="1:25" ht="15.75" x14ac:dyDescent="0.25">
      <c r="A40" s="3" t="s">
        <v>434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211</v>
      </c>
      <c r="Q40" s="66">
        <v>0</v>
      </c>
    </row>
    <row r="44" spans="1:25" s="5" customFormat="1" ht="38.25" customHeight="1" x14ac:dyDescent="0.2">
      <c r="A44" s="167" t="s">
        <v>442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</row>
    <row r="45" spans="1:25" s="5" customFormat="1" ht="15.75" x14ac:dyDescent="0.2">
      <c r="A45" s="168" t="s">
        <v>443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5" t="s">
        <v>734</v>
      </c>
      <c r="Q45" s="165"/>
      <c r="S45" s="165" t="s">
        <v>735</v>
      </c>
      <c r="T45" s="165"/>
      <c r="U45" s="165"/>
      <c r="W45" s="33"/>
    </row>
    <row r="46" spans="1:25" s="5" customFormat="1" x14ac:dyDescent="0.2">
      <c r="P46" s="131" t="s">
        <v>361</v>
      </c>
      <c r="Q46" s="131"/>
      <c r="S46" s="131" t="s">
        <v>441</v>
      </c>
      <c r="T46" s="131"/>
      <c r="U46" s="131"/>
      <c r="W46" s="21" t="s">
        <v>362</v>
      </c>
    </row>
    <row r="47" spans="1:25" s="5" customFormat="1" x14ac:dyDescent="0.2"/>
    <row r="48" spans="1:25" s="5" customFormat="1" ht="15.75" x14ac:dyDescent="0.2">
      <c r="O48" s="32"/>
      <c r="P48" s="165" t="s">
        <v>736</v>
      </c>
      <c r="Q48" s="165"/>
      <c r="S48" s="166">
        <v>44595</v>
      </c>
      <c r="T48" s="166"/>
      <c r="U48" s="166"/>
      <c r="Y48" s="88"/>
    </row>
    <row r="49" spans="16:21" s="5" customFormat="1" x14ac:dyDescent="0.2">
      <c r="P49" s="131" t="s">
        <v>363</v>
      </c>
      <c r="Q49" s="131"/>
      <c r="S49" s="164" t="s">
        <v>364</v>
      </c>
      <c r="T49" s="131"/>
      <c r="U49" s="13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phoneticPr fontId="4" type="noConversion"/>
  <dataValidations disablePrompts="1" count="2">
    <dataValidation type="date" allowBlank="1" showInputMessage="1" showErrorMessage="1" sqref="S48:U48" xr:uid="{00000000-0002-0000-0900-000000000000}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 xr:uid="{00000000-0002-0000-0900-000001000000}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4" t="s">
        <v>471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17" x14ac:dyDescent="0.2">
      <c r="A17" s="159" t="s">
        <v>470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 ht="30" customHeight="1" x14ac:dyDescent="0.2">
      <c r="A18" s="169" t="s">
        <v>286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9" t="s">
        <v>278</v>
      </c>
      <c r="P18" s="169" t="s">
        <v>287</v>
      </c>
      <c r="Q18" s="169"/>
    </row>
    <row r="19" spans="1:17" ht="30" customHeight="1" x14ac:dyDescent="0.2">
      <c r="A19" s="16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9"/>
      <c r="P19" s="10" t="s">
        <v>288</v>
      </c>
      <c r="Q19" s="10" t="s">
        <v>467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291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 x14ac:dyDescent="0.25">
      <c r="A22" s="59" t="s">
        <v>298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 x14ac:dyDescent="0.25">
      <c r="A23" s="59" t="s">
        <v>299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 x14ac:dyDescent="0.25">
      <c r="A24" s="59" t="s">
        <v>300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 x14ac:dyDescent="0.25">
      <c r="A25" s="59" t="s">
        <v>301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 x14ac:dyDescent="0.25">
      <c r="A26" s="59" t="s">
        <v>302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 x14ac:dyDescent="0.25">
      <c r="A27" s="59" t="s">
        <v>303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 x14ac:dyDescent="0.25">
      <c r="A28" s="59" t="s">
        <v>304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 x14ac:dyDescent="0.25">
      <c r="A29" s="59" t="s">
        <v>305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 x14ac:dyDescent="0.25">
      <c r="A30" s="58" t="s">
        <v>468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 x14ac:dyDescent="0.25">
      <c r="A31" s="58" t="s">
        <v>469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 xr:uid="{00000000-0002-0000-0A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</row>
    <row r="18" spans="1:17" x14ac:dyDescent="0.2">
      <c r="A18" s="157" t="s">
        <v>470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7" ht="51" x14ac:dyDescent="0.2">
      <c r="A19" s="62" t="s">
        <v>322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278</v>
      </c>
      <c r="P19" s="1" t="s">
        <v>472</v>
      </c>
      <c r="Q19" s="1" t="s">
        <v>473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288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 xr:uid="{00000000-0002-0000-0B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474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30" customHeight="1" x14ac:dyDescent="0.2">
      <c r="A19" s="1" t="s">
        <v>322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382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475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 xr:uid="{00000000-0002-0000-0C00-000000000000}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541</v>
      </c>
      <c r="B1" s="69"/>
      <c r="C1" s="69"/>
      <c r="D1" s="68"/>
      <c r="E1" s="69"/>
      <c r="F1" s="69"/>
      <c r="G1" s="69"/>
      <c r="H1" s="69"/>
      <c r="J1" s="70" t="s">
        <v>542</v>
      </c>
      <c r="K1" s="70"/>
      <c r="L1" s="71"/>
      <c r="M1" s="71"/>
      <c r="O1" s="70" t="s">
        <v>543</v>
      </c>
      <c r="P1" s="71"/>
    </row>
    <row r="2" spans="1:16" x14ac:dyDescent="0.2">
      <c r="A2" s="72" t="s">
        <v>544</v>
      </c>
      <c r="B2" s="72" t="s">
        <v>545</v>
      </c>
      <c r="C2" s="72" t="s">
        <v>546</v>
      </c>
      <c r="D2" s="72" t="s">
        <v>547</v>
      </c>
      <c r="E2" s="72" t="s">
        <v>548</v>
      </c>
      <c r="F2" s="72" t="s">
        <v>549</v>
      </c>
      <c r="G2" s="72" t="s">
        <v>550</v>
      </c>
      <c r="H2" s="72" t="s">
        <v>551</v>
      </c>
      <c r="J2" s="73" t="s">
        <v>552</v>
      </c>
      <c r="K2" s="73" t="s">
        <v>554</v>
      </c>
      <c r="L2" s="73" t="s">
        <v>548</v>
      </c>
      <c r="M2" s="73" t="s">
        <v>555</v>
      </c>
      <c r="O2" s="74" t="s">
        <v>556</v>
      </c>
      <c r="P2" s="74" t="s">
        <v>557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1</v>
      </c>
      <c r="F3" s="75"/>
      <c r="G3" s="75"/>
      <c r="H3" s="76">
        <f>SUM(H4:H11,H12,H14,H105,H112,H114,H123,H411,H438,H441,H450)</f>
        <v>1</v>
      </c>
      <c r="J3" s="5" t="s">
        <v>558</v>
      </c>
      <c r="K3" s="5">
        <v>1</v>
      </c>
      <c r="L3" s="5" t="s">
        <v>559</v>
      </c>
      <c r="M3" s="5" t="s">
        <v>456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560</v>
      </c>
      <c r="H4" s="5">
        <f>IF(LEN(P_1)&lt;&gt;0,0,1)</f>
        <v>0</v>
      </c>
      <c r="J4" s="5" t="s">
        <v>561</v>
      </c>
      <c r="K4" s="5">
        <v>2</v>
      </c>
      <c r="L4" s="5" t="s">
        <v>562</v>
      </c>
      <c r="M4" s="5" t="str">
        <f>IF(P_1=0,"Нет данных",P_1)</f>
        <v>МБУ ДО "Детско-юношеский центр Светлогорского ГО"</v>
      </c>
      <c r="O4" s="77">
        <f ca="1">TODAY()</f>
        <v>44697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563</v>
      </c>
      <c r="H5" s="5">
        <f>IF(LEN(P_2)&lt;&gt;0,0,1)</f>
        <v>0</v>
      </c>
      <c r="J5" s="5" t="s">
        <v>564</v>
      </c>
      <c r="K5" s="5">
        <v>3</v>
      </c>
      <c r="L5" s="5" t="s">
        <v>565</v>
      </c>
      <c r="M5" s="5" t="str">
        <f>IF(P_2=0,"Нет данных",P_2)</f>
        <v>238560, Калининградская область, г. Светлогорск, пр. Калининградский, д. 37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566</v>
      </c>
      <c r="H6" s="5">
        <f>IF(LEN(P_3)&lt;&gt;0,0,1)</f>
        <v>0</v>
      </c>
      <c r="J6" s="5" t="s">
        <v>567</v>
      </c>
      <c r="K6" s="5">
        <v>4</v>
      </c>
      <c r="L6" s="5" t="s">
        <v>568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569</v>
      </c>
      <c r="H7" s="5">
        <f>IF(LEN(P_4)&lt;&gt;0,0,1)</f>
        <v>0</v>
      </c>
      <c r="J7" s="5" t="s">
        <v>570</v>
      </c>
      <c r="K7" s="5">
        <v>5</v>
      </c>
      <c r="L7" s="5" t="s">
        <v>571</v>
      </c>
      <c r="M7" s="5">
        <f>IF(P_4=0,"Нет данных",P_4)</f>
        <v>32763646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572</v>
      </c>
      <c r="H8" s="5">
        <f>IF(LEN(R_1)&lt;&gt;0,0,1)</f>
        <v>0</v>
      </c>
      <c r="J8" s="78" t="s">
        <v>573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574</v>
      </c>
      <c r="H9" s="5">
        <f>IF(LEN(R_2)&lt;&gt;0,0,1)</f>
        <v>0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575</v>
      </c>
      <c r="H10" s="5">
        <f>IF(LEN(R_3)&lt;&gt;0,0,1)</f>
        <v>0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576</v>
      </c>
      <c r="H11" s="5">
        <f>IF(LEN(R_4)&lt;&gt;0,0,1)</f>
        <v>1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578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579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580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581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582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583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584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585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586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587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588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589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590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591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592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593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594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595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596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597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598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599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600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601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602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603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604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605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606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607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608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609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610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611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612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613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614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615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616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617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618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619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620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621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622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623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624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625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626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627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628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629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630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631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632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633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634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635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636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637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638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639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640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641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642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643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644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645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646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647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648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649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650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651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652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653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654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655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656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657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658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659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660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661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662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663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664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665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666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667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668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669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670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671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672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673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674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675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676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677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678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679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680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681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682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683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684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685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686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687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688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689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690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691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692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693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694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695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696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697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698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699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700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701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702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703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704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705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706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707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708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709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710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711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712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713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714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715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716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718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719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720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721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722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723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724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725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726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727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728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729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730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731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0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3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4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5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7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8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9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10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11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12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13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14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15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16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17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26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27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28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29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30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31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32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33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34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35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36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37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38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39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40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41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42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43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44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45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46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47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48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49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50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51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52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53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54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55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56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57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58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59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60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61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62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63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64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65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66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67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68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69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70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71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72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73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74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75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76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77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78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79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80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81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82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83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84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85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86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87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88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89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90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91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92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93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94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95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96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97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98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99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100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101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102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103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104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105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106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107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108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109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110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111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112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113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114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115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116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117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118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119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120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121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122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123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124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125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126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127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128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129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130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131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132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133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134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135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136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137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138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139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140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141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142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143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144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145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146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147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148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149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150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151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152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153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154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155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156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157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158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159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160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161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162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163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164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165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166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167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168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169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170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171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172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173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174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175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176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177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178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179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180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181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182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183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184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185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186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187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188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189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190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191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192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193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194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195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196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197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198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199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200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201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202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203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204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205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206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207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208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209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210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211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212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213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214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215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216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217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218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219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220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221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222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223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224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225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226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227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228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229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230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231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232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233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234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235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236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237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238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239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240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241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242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243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244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245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246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247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248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249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250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251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252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253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254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255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256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19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18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20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21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553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22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23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24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25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257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258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259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260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261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262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263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264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265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266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267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268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269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270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271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272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273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276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274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275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717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577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308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309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39.950000000000003" customHeight="1" x14ac:dyDescent="0.2">
      <c r="A19" s="1" t="s">
        <v>277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279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280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2</v>
      </c>
    </row>
    <row r="22" spans="1:16" ht="15.75" x14ac:dyDescent="0.25">
      <c r="A22" s="3" t="s">
        <v>466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 x14ac:dyDescent="0.25">
      <c r="A23" s="3" t="s">
        <v>281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 x14ac:dyDescent="0.25">
      <c r="A24" s="3" t="s">
        <v>282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 x14ac:dyDescent="0.25">
      <c r="A25" s="3" t="s">
        <v>283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 x14ac:dyDescent="0.25">
      <c r="A26" s="3" t="s">
        <v>284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 x14ac:dyDescent="0.25">
      <c r="A27" s="3" t="s">
        <v>285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 xr:uid="{00000000-0002-0000-0100-000000000000}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 xr:uid="{00000000-0002-0000-0100-000001000000}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 xr:uid="{00000000-0002-0000-0100-000002000000}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 xr:uid="{00000000-0002-0000-0100-000003000000}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W31"/>
  <sheetViews>
    <sheetView showGridLines="0" topLeftCell="A15" workbookViewId="0">
      <selection activeCell="P21" sqref="P21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6" t="s">
        <v>310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3" x14ac:dyDescent="0.2">
      <c r="A16" s="157" t="s">
        <v>311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</row>
    <row r="17" spans="1:23" ht="30" customHeight="1" x14ac:dyDescent="0.2">
      <c r="A17" s="158" t="s">
        <v>286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8" t="s">
        <v>278</v>
      </c>
      <c r="P17" s="158" t="s">
        <v>294</v>
      </c>
      <c r="Q17" s="158"/>
      <c r="R17" s="158" t="s">
        <v>287</v>
      </c>
      <c r="S17" s="158"/>
      <c r="T17" s="158"/>
      <c r="U17" s="158"/>
      <c r="V17" s="158"/>
      <c r="W17" s="158"/>
    </row>
    <row r="18" spans="1:23" ht="15" customHeight="1" x14ac:dyDescent="0.2">
      <c r="A18" s="15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8"/>
      <c r="P18" s="158" t="s">
        <v>288</v>
      </c>
      <c r="Q18" s="158" t="s">
        <v>297</v>
      </c>
      <c r="R18" s="158" t="s">
        <v>288</v>
      </c>
      <c r="S18" s="158" t="s">
        <v>289</v>
      </c>
      <c r="T18" s="158"/>
      <c r="U18" s="158"/>
      <c r="V18" s="158"/>
      <c r="W18" s="158"/>
    </row>
    <row r="19" spans="1:23" ht="90" customHeight="1" x14ac:dyDescent="0.2">
      <c r="A19" s="15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8"/>
      <c r="P19" s="158"/>
      <c r="Q19" s="158"/>
      <c r="R19" s="158"/>
      <c r="S19" s="1" t="s">
        <v>296</v>
      </c>
      <c r="T19" s="1" t="s">
        <v>295</v>
      </c>
      <c r="U19" s="1" t="s">
        <v>519</v>
      </c>
      <c r="V19" s="1" t="s">
        <v>290</v>
      </c>
      <c r="W19" s="1" t="s">
        <v>476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291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25</v>
      </c>
      <c r="Q21" s="8">
        <v>9</v>
      </c>
      <c r="R21" s="8">
        <v>1037</v>
      </c>
      <c r="S21" s="8">
        <v>494</v>
      </c>
      <c r="T21" s="8">
        <v>221</v>
      </c>
      <c r="U21" s="8">
        <v>0</v>
      </c>
      <c r="V21" s="8">
        <v>0</v>
      </c>
      <c r="W21" s="8">
        <v>0</v>
      </c>
    </row>
    <row r="22" spans="1:23" ht="25.5" x14ac:dyDescent="0.25">
      <c r="A22" s="7" t="s">
        <v>298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7</v>
      </c>
      <c r="Q22" s="8">
        <v>0</v>
      </c>
      <c r="R22" s="8">
        <v>198</v>
      </c>
      <c r="S22" s="8">
        <v>75</v>
      </c>
      <c r="T22" s="8">
        <v>0</v>
      </c>
      <c r="U22" s="8">
        <v>0</v>
      </c>
      <c r="V22" s="8">
        <v>0</v>
      </c>
      <c r="W22" s="8">
        <v>0</v>
      </c>
    </row>
    <row r="23" spans="1:23" ht="15.75" x14ac:dyDescent="0.25">
      <c r="A23" s="7" t="s">
        <v>299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 x14ac:dyDescent="0.25">
      <c r="A24" s="7" t="s">
        <v>300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1</v>
      </c>
      <c r="Q24" s="8">
        <v>1</v>
      </c>
      <c r="R24" s="8">
        <v>71</v>
      </c>
      <c r="S24" s="8">
        <v>12</v>
      </c>
      <c r="T24" s="8">
        <v>71</v>
      </c>
      <c r="U24" s="8">
        <v>0</v>
      </c>
      <c r="V24" s="8">
        <v>0</v>
      </c>
      <c r="W24" s="8">
        <v>0</v>
      </c>
    </row>
    <row r="25" spans="1:23" ht="15.75" x14ac:dyDescent="0.25">
      <c r="A25" s="7" t="s">
        <v>301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1</v>
      </c>
      <c r="Q25" s="8">
        <v>0</v>
      </c>
      <c r="R25" s="8">
        <v>27</v>
      </c>
      <c r="S25" s="8">
        <v>8</v>
      </c>
      <c r="T25" s="8">
        <v>27</v>
      </c>
      <c r="U25" s="8">
        <v>0</v>
      </c>
      <c r="V25" s="8">
        <v>0</v>
      </c>
      <c r="W25" s="8">
        <v>0</v>
      </c>
    </row>
    <row r="26" spans="1:23" ht="15.75" x14ac:dyDescent="0.25">
      <c r="A26" s="7" t="s">
        <v>302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15.75" x14ac:dyDescent="0.25">
      <c r="A27" s="7" t="s">
        <v>303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11</v>
      </c>
      <c r="Q27" s="8">
        <v>3</v>
      </c>
      <c r="R27" s="8">
        <v>430</v>
      </c>
      <c r="S27" s="8">
        <v>285</v>
      </c>
      <c r="T27" s="8">
        <v>39</v>
      </c>
      <c r="U27" s="8">
        <v>0</v>
      </c>
      <c r="V27" s="8">
        <v>0</v>
      </c>
      <c r="W27" s="8">
        <v>0</v>
      </c>
    </row>
    <row r="28" spans="1:23" ht="15.75" x14ac:dyDescent="0.25">
      <c r="A28" s="7" t="s">
        <v>304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 x14ac:dyDescent="0.25">
      <c r="A29" s="7" t="s">
        <v>305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5</v>
      </c>
      <c r="Q29" s="8">
        <v>5</v>
      </c>
      <c r="R29" s="8">
        <v>311</v>
      </c>
      <c r="S29" s="8">
        <v>114</v>
      </c>
      <c r="T29" s="8">
        <v>84</v>
      </c>
      <c r="U29" s="8">
        <v>0</v>
      </c>
      <c r="V29" s="8">
        <v>0</v>
      </c>
      <c r="W29" s="8">
        <v>0</v>
      </c>
    </row>
    <row r="30" spans="1:23" ht="15.75" x14ac:dyDescent="0.25">
      <c r="A30" s="7" t="s">
        <v>292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 x14ac:dyDescent="0.25">
      <c r="A31" s="7" t="s">
        <v>293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4</v>
      </c>
      <c r="Q31" s="8">
        <v>4</v>
      </c>
      <c r="R31" s="8">
        <v>147</v>
      </c>
      <c r="S31" s="8">
        <v>67</v>
      </c>
      <c r="T31" s="8">
        <v>147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 xr:uid="{00000000-0002-0000-02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4" t="s">
        <v>515</v>
      </c>
      <c r="O17" s="154"/>
      <c r="P17" s="154"/>
      <c r="Q17" s="154"/>
      <c r="R17" s="154"/>
      <c r="S17" s="154"/>
      <c r="T17" s="154"/>
    </row>
    <row r="18" spans="14:20" x14ac:dyDescent="0.2">
      <c r="O18" s="159" t="s">
        <v>312</v>
      </c>
      <c r="P18" s="159"/>
      <c r="Q18" s="159"/>
      <c r="R18" s="159"/>
      <c r="S18" s="159"/>
      <c r="T18" s="159"/>
    </row>
    <row r="19" spans="14:20" ht="76.5" x14ac:dyDescent="0.2">
      <c r="N19" s="64"/>
      <c r="O19" s="10" t="s">
        <v>278</v>
      </c>
      <c r="P19" s="10" t="s">
        <v>306</v>
      </c>
      <c r="Q19" s="10" t="s">
        <v>307</v>
      </c>
      <c r="R19" s="10" t="s">
        <v>520</v>
      </c>
      <c r="S19" s="10" t="s">
        <v>534</v>
      </c>
      <c r="T19" s="10" t="s">
        <v>478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288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 x14ac:dyDescent="0.25">
      <c r="N22" s="64" t="s">
        <v>477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 xr:uid="{00000000-0002-0000-03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514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321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38.25" x14ac:dyDescent="0.2">
      <c r="A19" s="1" t="s">
        <v>313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314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315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316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 x14ac:dyDescent="0.25">
      <c r="A23" s="3" t="s">
        <v>317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 x14ac:dyDescent="0.25">
      <c r="A24" s="7" t="s">
        <v>319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278</v>
      </c>
    </row>
    <row r="25" spans="1:16" ht="15.75" x14ac:dyDescent="0.25">
      <c r="A25" s="7" t="s">
        <v>320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224</v>
      </c>
    </row>
    <row r="26" spans="1:16" ht="15.75" x14ac:dyDescent="0.25">
      <c r="A26" s="3" t="s">
        <v>521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 x14ac:dyDescent="0.25">
      <c r="A27" s="3" t="s">
        <v>318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198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 xr:uid="{00000000-0002-0000-0400-000000000000}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 xr:uid="{00000000-0002-0000-0400-000001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Q26"/>
  <sheetViews>
    <sheetView showGridLines="0" topLeftCell="A16" workbookViewId="0">
      <selection activeCell="P21" sqref="P21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60" t="s">
        <v>327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17" x14ac:dyDescent="0.2">
      <c r="A17" s="155" t="s">
        <v>328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</row>
    <row r="18" spans="1:17" ht="15" customHeight="1" x14ac:dyDescent="0.2">
      <c r="A18" s="158" t="s">
        <v>322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8" t="s">
        <v>278</v>
      </c>
      <c r="P18" s="158" t="s">
        <v>323</v>
      </c>
      <c r="Q18" s="158"/>
    </row>
    <row r="19" spans="1:17" ht="15" customHeight="1" x14ac:dyDescent="0.2">
      <c r="A19" s="15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8"/>
      <c r="P19" s="1" t="s">
        <v>324</v>
      </c>
      <c r="Q19" s="1" t="s">
        <v>325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522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 x14ac:dyDescent="0.25">
      <c r="A22" s="7" t="s">
        <v>523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368</v>
      </c>
      <c r="Q22" s="8">
        <v>164</v>
      </c>
    </row>
    <row r="23" spans="1:17" ht="15.75" x14ac:dyDescent="0.25">
      <c r="A23" s="7" t="s">
        <v>524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549</v>
      </c>
      <c r="Q23" s="8">
        <v>244</v>
      </c>
    </row>
    <row r="24" spans="1:17" ht="15.75" x14ac:dyDescent="0.25">
      <c r="A24" s="7" t="s">
        <v>525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120</v>
      </c>
      <c r="Q24" s="8">
        <v>53</v>
      </c>
    </row>
    <row r="25" spans="1:17" ht="15.75" x14ac:dyDescent="0.25">
      <c r="A25" s="7" t="s">
        <v>526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 x14ac:dyDescent="0.25">
      <c r="A26" s="7" t="s">
        <v>326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1037</v>
      </c>
      <c r="Q26" s="8">
        <v>461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 xr:uid="{00000000-0002-0000-05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R42"/>
  <sheetViews>
    <sheetView showGridLines="0" topLeftCell="A15" zoomScaleNormal="85" workbookViewId="0">
      <selection activeCell="P21" sqref="P21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6" t="s">
        <v>516</v>
      </c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7" t="s">
        <v>380</v>
      </c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8" t="s">
        <v>322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8" t="s">
        <v>278</v>
      </c>
      <c r="P17" s="158" t="s">
        <v>329</v>
      </c>
      <c r="Q17" s="158" t="s">
        <v>330</v>
      </c>
      <c r="R17" s="161" t="s">
        <v>378</v>
      </c>
      <c r="S17" s="158" t="s">
        <v>538</v>
      </c>
      <c r="T17" s="158" t="s">
        <v>331</v>
      </c>
      <c r="U17" s="158"/>
      <c r="V17" s="158"/>
      <c r="W17" s="158"/>
      <c r="X17" s="158"/>
      <c r="Y17" s="158"/>
      <c r="Z17" s="158"/>
      <c r="AA17" s="158" t="s">
        <v>332</v>
      </c>
      <c r="AB17" s="158"/>
      <c r="AC17" s="158" t="s">
        <v>333</v>
      </c>
      <c r="AD17" s="158"/>
      <c r="AE17" s="158"/>
      <c r="AF17" s="158"/>
      <c r="AG17" s="158"/>
      <c r="AH17" s="158"/>
      <c r="AI17" s="158" t="s">
        <v>480</v>
      </c>
      <c r="AJ17" s="158"/>
      <c r="AK17" s="158"/>
      <c r="AL17" s="158"/>
      <c r="AM17" s="158"/>
      <c r="AN17" s="158" t="s">
        <v>479</v>
      </c>
      <c r="AO17" s="158"/>
      <c r="AP17" s="158"/>
      <c r="AQ17" s="158"/>
      <c r="AR17" s="158"/>
    </row>
    <row r="18" spans="1:44" ht="20.100000000000001" customHeight="1" x14ac:dyDescent="0.2">
      <c r="A18" s="15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8"/>
      <c r="P18" s="158"/>
      <c r="Q18" s="158"/>
      <c r="R18" s="162"/>
      <c r="S18" s="158"/>
      <c r="T18" s="158" t="s">
        <v>334</v>
      </c>
      <c r="U18" s="158"/>
      <c r="V18" s="158" t="s">
        <v>335</v>
      </c>
      <c r="W18" s="158" t="s">
        <v>336</v>
      </c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</row>
    <row r="19" spans="1:44" ht="50.1" customHeight="1" x14ac:dyDescent="0.2">
      <c r="A19" s="15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8"/>
      <c r="P19" s="158"/>
      <c r="Q19" s="158"/>
      <c r="R19" s="163"/>
      <c r="S19" s="158"/>
      <c r="T19" s="1" t="s">
        <v>337</v>
      </c>
      <c r="U19" s="1" t="s">
        <v>338</v>
      </c>
      <c r="V19" s="158"/>
      <c r="W19" s="1" t="s">
        <v>339</v>
      </c>
      <c r="X19" s="1" t="s">
        <v>340</v>
      </c>
      <c r="Y19" s="1" t="s">
        <v>341</v>
      </c>
      <c r="Z19" s="1" t="s">
        <v>342</v>
      </c>
      <c r="AA19" s="1" t="s">
        <v>324</v>
      </c>
      <c r="AB19" s="1" t="s">
        <v>367</v>
      </c>
      <c r="AC19" s="1" t="s">
        <v>343</v>
      </c>
      <c r="AD19" s="1" t="s">
        <v>365</v>
      </c>
      <c r="AE19" s="1" t="s">
        <v>344</v>
      </c>
      <c r="AF19" s="1" t="s">
        <v>366</v>
      </c>
      <c r="AG19" s="1" t="s">
        <v>345</v>
      </c>
      <c r="AH19" s="1" t="s">
        <v>346</v>
      </c>
      <c r="AI19" s="1" t="s">
        <v>347</v>
      </c>
      <c r="AJ19" s="1" t="s">
        <v>348</v>
      </c>
      <c r="AK19" s="1" t="s">
        <v>349</v>
      </c>
      <c r="AL19" s="1" t="s">
        <v>350</v>
      </c>
      <c r="AM19" s="1" t="s">
        <v>527</v>
      </c>
      <c r="AN19" s="1" t="s">
        <v>379</v>
      </c>
      <c r="AO19" s="1" t="s">
        <v>351</v>
      </c>
      <c r="AP19" s="1" t="s">
        <v>482</v>
      </c>
      <c r="AQ19" s="1" t="s">
        <v>481</v>
      </c>
      <c r="AR19" s="1" t="s">
        <v>528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368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26</v>
      </c>
      <c r="Q21" s="8">
        <v>0</v>
      </c>
      <c r="R21" s="8">
        <v>12</v>
      </c>
      <c r="S21" s="8">
        <v>17</v>
      </c>
      <c r="T21" s="8">
        <v>14</v>
      </c>
      <c r="U21" s="8">
        <v>12</v>
      </c>
      <c r="V21" s="8">
        <v>1</v>
      </c>
      <c r="W21" s="8">
        <v>5</v>
      </c>
      <c r="X21" s="8">
        <v>4</v>
      </c>
      <c r="Y21" s="8">
        <v>10</v>
      </c>
      <c r="Z21" s="8">
        <v>7</v>
      </c>
      <c r="AA21" s="8">
        <v>11</v>
      </c>
      <c r="AB21" s="8">
        <v>5</v>
      </c>
      <c r="AC21" s="8">
        <v>20</v>
      </c>
      <c r="AD21" s="8">
        <v>18</v>
      </c>
      <c r="AE21" s="8">
        <v>6</v>
      </c>
      <c r="AF21" s="8">
        <v>3</v>
      </c>
      <c r="AG21" s="8">
        <v>0</v>
      </c>
      <c r="AH21" s="8">
        <v>0</v>
      </c>
      <c r="AI21" s="8">
        <v>0</v>
      </c>
      <c r="AJ21" s="8">
        <v>1</v>
      </c>
      <c r="AK21" s="8">
        <v>1</v>
      </c>
      <c r="AL21" s="8">
        <v>9</v>
      </c>
      <c r="AM21" s="8">
        <v>15</v>
      </c>
      <c r="AN21" s="8">
        <v>0</v>
      </c>
      <c r="AO21" s="8">
        <v>4</v>
      </c>
      <c r="AP21" s="8">
        <v>22</v>
      </c>
      <c r="AQ21" s="8">
        <v>7</v>
      </c>
      <c r="AR21" s="8">
        <v>6</v>
      </c>
    </row>
    <row r="22" spans="1:44" ht="30" customHeight="1" x14ac:dyDescent="0.25">
      <c r="A22" s="7" t="s">
        <v>352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>
        <v>0</v>
      </c>
      <c r="R22" s="8">
        <v>2</v>
      </c>
      <c r="S22" s="8">
        <v>2</v>
      </c>
      <c r="T22" s="8">
        <v>0</v>
      </c>
      <c r="U22" s="8">
        <v>2</v>
      </c>
      <c r="V22" s="8">
        <v>0</v>
      </c>
      <c r="W22" s="8">
        <v>0</v>
      </c>
      <c r="X22" s="8">
        <v>0</v>
      </c>
      <c r="Y22" s="8">
        <v>2</v>
      </c>
      <c r="Z22" s="8">
        <v>0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2</v>
      </c>
      <c r="AN22" s="8">
        <v>0</v>
      </c>
      <c r="AO22" s="8">
        <v>0</v>
      </c>
      <c r="AP22" s="8">
        <v>2</v>
      </c>
      <c r="AQ22" s="8">
        <v>1</v>
      </c>
      <c r="AR22" s="8">
        <v>1</v>
      </c>
    </row>
    <row r="23" spans="1:44" ht="30" customHeight="1" x14ac:dyDescent="0.25">
      <c r="A23" s="7" t="s">
        <v>369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1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20.100000000000001" customHeight="1" x14ac:dyDescent="0.25">
      <c r="A24" s="7" t="s">
        <v>370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0</v>
      </c>
      <c r="W24" s="8">
        <v>0</v>
      </c>
      <c r="X24" s="8">
        <v>0</v>
      </c>
      <c r="Y24" s="8">
        <v>1</v>
      </c>
      <c r="Z24" s="8">
        <v>0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1</v>
      </c>
      <c r="AN24" s="8">
        <v>0</v>
      </c>
      <c r="AO24" s="8">
        <v>0</v>
      </c>
      <c r="AP24" s="8">
        <v>1</v>
      </c>
      <c r="AQ24" s="8">
        <v>1</v>
      </c>
      <c r="AR24" s="8">
        <v>1</v>
      </c>
    </row>
    <row r="25" spans="1:44" ht="20.100000000000001" customHeight="1" x14ac:dyDescent="0.25">
      <c r="A25" s="7" t="s">
        <v>353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20.100000000000001" customHeight="1" x14ac:dyDescent="0.25">
      <c r="A26" s="7" t="s">
        <v>354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20.100000000000001" customHeight="1" x14ac:dyDescent="0.25">
      <c r="A27" s="7" t="s">
        <v>371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20</v>
      </c>
      <c r="Q27" s="8">
        <v>0</v>
      </c>
      <c r="R27" s="8">
        <v>8</v>
      </c>
      <c r="S27" s="8">
        <v>13</v>
      </c>
      <c r="T27" s="8">
        <v>12</v>
      </c>
      <c r="U27" s="8">
        <v>8</v>
      </c>
      <c r="V27" s="8">
        <v>1</v>
      </c>
      <c r="W27" s="8">
        <v>5</v>
      </c>
      <c r="X27" s="8">
        <v>4</v>
      </c>
      <c r="Y27" s="8">
        <v>8</v>
      </c>
      <c r="Z27" s="8">
        <v>3</v>
      </c>
      <c r="AA27" s="8">
        <v>9</v>
      </c>
      <c r="AB27" s="8">
        <v>5</v>
      </c>
      <c r="AC27" s="8">
        <v>17</v>
      </c>
      <c r="AD27" s="8">
        <v>16</v>
      </c>
      <c r="AE27" s="8">
        <v>3</v>
      </c>
      <c r="AF27" s="8">
        <v>3</v>
      </c>
      <c r="AG27" s="8">
        <v>0</v>
      </c>
      <c r="AH27" s="8">
        <v>0</v>
      </c>
      <c r="AI27" s="8">
        <v>0</v>
      </c>
      <c r="AJ27" s="8">
        <v>1</v>
      </c>
      <c r="AK27" s="8">
        <v>1</v>
      </c>
      <c r="AL27" s="8">
        <v>7</v>
      </c>
      <c r="AM27" s="8">
        <v>11</v>
      </c>
      <c r="AN27" s="8">
        <v>0</v>
      </c>
      <c r="AO27" s="8">
        <v>4</v>
      </c>
      <c r="AP27" s="8">
        <v>16</v>
      </c>
      <c r="AQ27" s="8">
        <v>4</v>
      </c>
      <c r="AR27" s="8">
        <v>3</v>
      </c>
    </row>
    <row r="28" spans="1:44" ht="30" customHeight="1" x14ac:dyDescent="0.25">
      <c r="A28" s="24" t="s">
        <v>372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 x14ac:dyDescent="0.25">
      <c r="A29" s="3" t="s">
        <v>373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18</v>
      </c>
      <c r="Q29" s="8">
        <v>0</v>
      </c>
      <c r="R29" s="8">
        <v>6</v>
      </c>
      <c r="S29" s="8">
        <v>11</v>
      </c>
      <c r="T29" s="8">
        <v>12</v>
      </c>
      <c r="U29" s="8">
        <v>6</v>
      </c>
      <c r="V29" s="8">
        <v>1</v>
      </c>
      <c r="W29" s="8">
        <v>4</v>
      </c>
      <c r="X29" s="8">
        <v>4</v>
      </c>
      <c r="Y29" s="8">
        <v>8</v>
      </c>
      <c r="Z29" s="8">
        <v>2</v>
      </c>
      <c r="AA29" s="8">
        <v>9</v>
      </c>
      <c r="AB29" s="8">
        <v>5</v>
      </c>
      <c r="AC29" s="8">
        <v>15</v>
      </c>
      <c r="AD29" s="8">
        <v>15</v>
      </c>
      <c r="AE29" s="8">
        <v>3</v>
      </c>
      <c r="AF29" s="8">
        <v>3</v>
      </c>
      <c r="AG29" s="8">
        <v>0</v>
      </c>
      <c r="AH29" s="8">
        <v>0</v>
      </c>
      <c r="AI29" s="8">
        <v>0</v>
      </c>
      <c r="AJ29" s="8">
        <v>1</v>
      </c>
      <c r="AK29" s="8">
        <v>1</v>
      </c>
      <c r="AL29" s="8">
        <v>7</v>
      </c>
      <c r="AM29" s="8">
        <v>9</v>
      </c>
      <c r="AN29" s="8">
        <v>0</v>
      </c>
      <c r="AO29" s="8">
        <v>4</v>
      </c>
      <c r="AP29" s="8">
        <v>14</v>
      </c>
      <c r="AQ29" s="8">
        <v>4</v>
      </c>
      <c r="AR29" s="8">
        <v>3</v>
      </c>
    </row>
    <row r="30" spans="1:44" ht="20.100000000000001" customHeight="1" x14ac:dyDescent="0.25">
      <c r="A30" s="3" t="s">
        <v>374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0</v>
      </c>
      <c r="W30" s="8">
        <v>0</v>
      </c>
      <c r="X30" s="8">
        <v>0</v>
      </c>
      <c r="Y30" s="8">
        <v>0</v>
      </c>
      <c r="Z30" s="8">
        <v>1</v>
      </c>
      <c r="AA30" s="8">
        <v>0</v>
      </c>
      <c r="AB30" s="8">
        <v>0</v>
      </c>
      <c r="AC30" s="8">
        <v>1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1</v>
      </c>
      <c r="AN30" s="8">
        <v>0</v>
      </c>
      <c r="AO30" s="8">
        <v>0</v>
      </c>
      <c r="AP30" s="8">
        <v>1</v>
      </c>
      <c r="AQ30" s="8">
        <v>0</v>
      </c>
      <c r="AR30" s="8">
        <v>0</v>
      </c>
    </row>
    <row r="31" spans="1:44" ht="20.100000000000001" customHeight="1" x14ac:dyDescent="0.25">
      <c r="A31" s="3" t="s">
        <v>355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 x14ac:dyDescent="0.25">
      <c r="A32" s="25" t="s">
        <v>375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20.100000000000001" customHeight="1" x14ac:dyDescent="0.25">
      <c r="A33" s="25" t="s">
        <v>376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0</v>
      </c>
      <c r="W33" s="8">
        <v>1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1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v>1</v>
      </c>
      <c r="AQ33" s="8">
        <v>0</v>
      </c>
      <c r="AR33" s="8">
        <v>0</v>
      </c>
    </row>
    <row r="34" spans="1:44" ht="20.100000000000001" customHeight="1" x14ac:dyDescent="0.25">
      <c r="A34" s="26" t="s">
        <v>356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 x14ac:dyDescent="0.25">
      <c r="A35" s="7" t="s">
        <v>377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20.100000000000001" customHeight="1" x14ac:dyDescent="0.25">
      <c r="A36" s="7" t="s">
        <v>357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4</v>
      </c>
      <c r="Q36" s="8">
        <v>0</v>
      </c>
      <c r="R36" s="8">
        <v>2</v>
      </c>
      <c r="S36" s="8">
        <v>2</v>
      </c>
      <c r="T36" s="8">
        <v>2</v>
      </c>
      <c r="U36" s="8">
        <v>2</v>
      </c>
      <c r="V36" s="8">
        <v>0</v>
      </c>
      <c r="W36" s="8">
        <v>0</v>
      </c>
      <c r="X36" s="8">
        <v>0</v>
      </c>
      <c r="Y36" s="8">
        <v>0</v>
      </c>
      <c r="Z36" s="8">
        <v>4</v>
      </c>
      <c r="AA36" s="8">
        <v>2</v>
      </c>
      <c r="AB36" s="8">
        <v>0</v>
      </c>
      <c r="AC36" s="8">
        <v>1</v>
      </c>
      <c r="AD36" s="8">
        <v>0</v>
      </c>
      <c r="AE36" s="8">
        <v>3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2</v>
      </c>
      <c r="AM36" s="8">
        <v>2</v>
      </c>
      <c r="AN36" s="8">
        <v>0</v>
      </c>
      <c r="AO36" s="8">
        <v>0</v>
      </c>
      <c r="AP36" s="8">
        <v>4</v>
      </c>
      <c r="AQ36" s="8">
        <v>2</v>
      </c>
      <c r="AR36" s="8">
        <v>2</v>
      </c>
    </row>
    <row r="37" spans="1:44" ht="60" customHeight="1" x14ac:dyDescent="0.25">
      <c r="A37" s="17" t="s">
        <v>381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358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359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360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535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536</v>
      </c>
      <c r="O42" s="18">
        <v>22</v>
      </c>
      <c r="P42" s="86">
        <v>2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 xr:uid="{00000000-0002-0000-06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P86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6" t="s">
        <v>537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</row>
    <row r="18" spans="1:16" x14ac:dyDescent="0.2">
      <c r="A18" s="157" t="s">
        <v>484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ht="25.5" x14ac:dyDescent="0.2">
      <c r="A19" s="1" t="s">
        <v>322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382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383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 x14ac:dyDescent="0.25">
      <c r="A22" s="7" t="s">
        <v>384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228</v>
      </c>
    </row>
    <row r="23" spans="1:16" ht="15.75" x14ac:dyDescent="0.25">
      <c r="A23" s="7" t="s">
        <v>485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7</v>
      </c>
    </row>
    <row r="24" spans="1:16" ht="15.75" x14ac:dyDescent="0.25">
      <c r="A24" s="7" t="s">
        <v>385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132</v>
      </c>
    </row>
    <row r="25" spans="1:16" ht="15.75" x14ac:dyDescent="0.25">
      <c r="A25" s="7" t="s">
        <v>486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 x14ac:dyDescent="0.25">
      <c r="A26" s="7" t="s">
        <v>487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 x14ac:dyDescent="0.25">
      <c r="A27" s="7" t="s">
        <v>386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 x14ac:dyDescent="0.25">
      <c r="A28" s="7" t="s">
        <v>387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 x14ac:dyDescent="0.25">
      <c r="A29" s="7" t="s">
        <v>388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 x14ac:dyDescent="0.25">
      <c r="A30" s="7" t="s">
        <v>389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 x14ac:dyDescent="0.25">
      <c r="A31" s="7" t="s">
        <v>390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 x14ac:dyDescent="0.25">
      <c r="A32" s="7" t="s">
        <v>488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 x14ac:dyDescent="0.25">
      <c r="A33" s="7" t="s">
        <v>489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 x14ac:dyDescent="0.25">
      <c r="A34" s="7" t="s">
        <v>391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 x14ac:dyDescent="0.25">
      <c r="A35" s="7" t="s">
        <v>392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 x14ac:dyDescent="0.25">
      <c r="A36" s="7" t="s">
        <v>490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 x14ac:dyDescent="0.25">
      <c r="A37" s="7" t="s">
        <v>393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 x14ac:dyDescent="0.25">
      <c r="A38" s="7" t="s">
        <v>394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 x14ac:dyDescent="0.25">
      <c r="A39" s="7" t="s">
        <v>395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 x14ac:dyDescent="0.25">
      <c r="A40" s="7" t="s">
        <v>491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 x14ac:dyDescent="0.25">
      <c r="A41" s="7" t="s">
        <v>492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 x14ac:dyDescent="0.25">
      <c r="A42" s="7" t="s">
        <v>396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 x14ac:dyDescent="0.25">
      <c r="A43" s="7" t="s">
        <v>397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 x14ac:dyDescent="0.25">
      <c r="A44" s="7" t="s">
        <v>398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 x14ac:dyDescent="0.25">
      <c r="A45" s="7" t="s">
        <v>397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 x14ac:dyDescent="0.25">
      <c r="A46" s="7" t="s">
        <v>399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 x14ac:dyDescent="0.25">
      <c r="A47" s="7" t="s">
        <v>400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401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402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 x14ac:dyDescent="0.25">
      <c r="A50" s="7" t="s">
        <v>493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 x14ac:dyDescent="0.25">
      <c r="A51" s="7" t="s">
        <v>531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 x14ac:dyDescent="0.25">
      <c r="A52" s="7" t="s">
        <v>403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 x14ac:dyDescent="0.25">
      <c r="A53" s="7" t="s">
        <v>494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 x14ac:dyDescent="0.25">
      <c r="A54" s="7" t="s">
        <v>495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1</v>
      </c>
    </row>
    <row r="55" spans="1:16" ht="15.75" x14ac:dyDescent="0.25">
      <c r="A55" s="7" t="s">
        <v>404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9</v>
      </c>
    </row>
    <row r="56" spans="1:16" ht="15.75" x14ac:dyDescent="0.25">
      <c r="A56" s="7" t="s">
        <v>496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13</v>
      </c>
    </row>
    <row r="57" spans="1:16" ht="25.5" x14ac:dyDescent="0.25">
      <c r="A57" s="7" t="s">
        <v>405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 x14ac:dyDescent="0.25">
      <c r="A58" s="7" t="s">
        <v>406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13</v>
      </c>
    </row>
    <row r="59" spans="1:16" ht="15.75" x14ac:dyDescent="0.25">
      <c r="A59" s="7" t="s">
        <v>497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13</v>
      </c>
    </row>
    <row r="60" spans="1:16" ht="25.5" x14ac:dyDescent="0.25">
      <c r="A60" s="7" t="s">
        <v>498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13</v>
      </c>
    </row>
    <row r="61" spans="1:16" ht="15.75" x14ac:dyDescent="0.25">
      <c r="A61" s="7" t="s">
        <v>499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11</v>
      </c>
    </row>
    <row r="62" spans="1:16" ht="25.5" x14ac:dyDescent="0.25">
      <c r="A62" s="7" t="s">
        <v>500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11</v>
      </c>
    </row>
    <row r="63" spans="1:16" ht="15.75" x14ac:dyDescent="0.25">
      <c r="A63" s="7" t="s">
        <v>407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408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 x14ac:dyDescent="0.25">
      <c r="A65" s="7" t="s">
        <v>409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75" x14ac:dyDescent="0.25">
      <c r="A66" s="7" t="s">
        <v>410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 x14ac:dyDescent="0.25">
      <c r="A67" s="7" t="s">
        <v>501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 x14ac:dyDescent="0.25">
      <c r="A68" s="7" t="s">
        <v>502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 x14ac:dyDescent="0.25">
      <c r="A69" s="7" t="s">
        <v>503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 x14ac:dyDescent="0.25">
      <c r="A70" s="7" t="s">
        <v>504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1</v>
      </c>
    </row>
    <row r="71" spans="1:16" ht="15.75" x14ac:dyDescent="0.25">
      <c r="A71" s="7" t="s">
        <v>505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13</v>
      </c>
    </row>
    <row r="72" spans="1:16" ht="25.5" x14ac:dyDescent="0.25">
      <c r="A72" s="7" t="s">
        <v>506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13</v>
      </c>
    </row>
    <row r="73" spans="1:16" ht="15.75" x14ac:dyDescent="0.25">
      <c r="A73" s="7" t="s">
        <v>411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412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507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 x14ac:dyDescent="0.25">
      <c r="A76" s="7" t="s">
        <v>413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 x14ac:dyDescent="0.25">
      <c r="A77" s="7" t="s">
        <v>508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1</v>
      </c>
    </row>
    <row r="78" spans="1:16" ht="15.75" x14ac:dyDescent="0.25">
      <c r="A78" s="7" t="s">
        <v>414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 x14ac:dyDescent="0.25">
      <c r="A79" s="7" t="s">
        <v>415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 x14ac:dyDescent="0.25">
      <c r="A80" s="7" t="s">
        <v>416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 x14ac:dyDescent="0.25">
      <c r="A81" s="67" t="s">
        <v>509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5</v>
      </c>
    </row>
    <row r="82" spans="1:16" ht="15.75" x14ac:dyDescent="0.25">
      <c r="A82" s="7" t="s">
        <v>532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1</v>
      </c>
    </row>
    <row r="83" spans="1:16" ht="15.75" x14ac:dyDescent="0.25">
      <c r="A83" s="7" t="s">
        <v>417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 x14ac:dyDescent="0.25">
      <c r="A84" s="7" t="s">
        <v>418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 x14ac:dyDescent="0.25">
      <c r="A85" s="7" t="s">
        <v>510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 x14ac:dyDescent="0.25">
      <c r="A86" s="7" t="s">
        <v>533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 xr:uid="{00000000-0002-0000-0700-000000000000}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 xr:uid="{00000000-0002-0000-0700-000001000000}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0" t="s">
        <v>517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6" x14ac:dyDescent="0.2">
      <c r="A18" s="155" t="s">
        <v>427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30" customHeight="1" x14ac:dyDescent="0.2">
      <c r="A19" s="1" t="s">
        <v>313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518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419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12314</v>
      </c>
    </row>
    <row r="22" spans="1:16" ht="15.75" x14ac:dyDescent="0.25">
      <c r="A22" s="7" t="s">
        <v>420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11523</v>
      </c>
    </row>
    <row r="23" spans="1:16" ht="15.75" x14ac:dyDescent="0.25">
      <c r="A23" s="7" t="s">
        <v>421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791</v>
      </c>
    </row>
    <row r="24" spans="1:16" ht="25.5" x14ac:dyDescent="0.25">
      <c r="A24" s="7" t="s">
        <v>422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 x14ac:dyDescent="0.25">
      <c r="A25" s="7" t="s">
        <v>423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791</v>
      </c>
    </row>
    <row r="26" spans="1:16" ht="15.75" x14ac:dyDescent="0.25">
      <c r="A26" s="7" t="s">
        <v>424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 x14ac:dyDescent="0.25">
      <c r="A27" s="7" t="s">
        <v>425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 x14ac:dyDescent="0.25">
      <c r="A28" s="7" t="s">
        <v>426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 x14ac:dyDescent="0.25">
      <c r="A29" s="7" t="s">
        <v>483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 xr:uid="{00000000-0002-0000-08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41</vt:i4>
      </vt:variant>
    </vt:vector>
  </HeadingPairs>
  <TitlesOfParts>
    <vt:vector size="56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2022-02-11T12:00:38Z</cp:lastPrinted>
  <dcterms:created xsi:type="dcterms:W3CDTF">2009-09-17T07:17:02Z</dcterms:created>
  <dcterms:modified xsi:type="dcterms:W3CDTF">2022-05-16T14:40:41Z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18.01.003.60.27.373</vt:lpwstr>
  </property>
</Properties>
</file>